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<sst xmlns="http://schemas.openxmlformats.org/spreadsheetml/2006/main" count="280" uniqueCount="212">
  <si>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</si>
  <si>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</si>
  <si>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</si>
  <si>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</si>
  <si>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</si>
  <si>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</si>
  <si>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</si>
  <si>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</si>
  <si>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</si>
  <si>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</si>
  <si>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</si>
  <si>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</si>
  <si>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</si>
  <si>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</si>
  <si>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</si>
  <si>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</si>
  <si>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</si>
  <si>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</si>
  <si>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</si>
  <si>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</si>
  <si>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</si>
  <si>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</si>
  <si>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</si>
  <si>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</si>
  <si>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</si>
  <si>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</si>
  <si>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</si>
  <si>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</si>
  <si>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</si>
  <si>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</si>
  <si>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</si>
  <si>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</si>
  <si>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</si>
  <si>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</si>
  <si>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</si>
  <si>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</si>
  <si>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</si>
  <si>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</si>
  <si>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</si>
  <si>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</si>
  <si>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</si>
  <si>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</si>
  <si>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</si>
  <si>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</si>
  <si>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</si>
  <si>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</si>
  <si>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</si>
  <si>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</si>
  <si>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</si>
  <si>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</si>
  <si>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</si>
  <si>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</si>
  <si>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</si>
  <si>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</si>
  <si>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</si>
  <si>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</si>
  <si>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</si>
  <si>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</si>
  <si>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</si>
  <si>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</si>
  <si>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</si>
  <si>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</si>
  <si>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</si>
  <si>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</si>
  <si>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</si>
  <si>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</si>
  <si>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</si>
  <si>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</si>
  <si>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</si>
  <si>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</si>
  <si>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</si>
  <si>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</si>
  <si>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</si>
  <si>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</si>
  <si>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</si>
  <si>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</si>
  <si>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</si>
  <si>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</si>
  <si>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</si>
  <si>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</si>
  <si>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</si>
  <si>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</si>
  <si>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</si>
  <si>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</si>
  <si>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</si>
  <si>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</si>
  <si>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</si>
  <si>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</si>
  <si>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</si>
  <si>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</si>
  <si>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</si>
  <si>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</si>
  <si>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</si>
  <si>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</si>
  <si>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</si>
  <si>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</si>
  <si>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</si>
  <si>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</si>
  <si>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</si>
  <si>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</si>
  <si>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</si>
  <si>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</si>
  <si>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</si>
  <si>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</si>
  <si>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</si>
  <si>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</si>
  <si>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</si>
  <si>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</si>
  <si>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</si>
  <si>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</si>
  <si>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</si>
  <si>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</si>
  <si>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</si>
  <si>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</si>
  <si>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</si>
  <si>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</si>
  <si>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</si>
  <si>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</si>
  <si>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</si>
  <si>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</si>
  <si>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</si>
  <si>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</si>
  <si>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</si>
  <si>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</si>
  <si>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</si>
  <si>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</si>
  <si>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</si>
  <si>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</si>
  <si>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</si>
  <si>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</si>
  <si>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</si>
  <si>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</si>
  <si>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</si>
  <si>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</si>
  <si>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</si>
  <si>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</si>
  <si>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</si>
  <si>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</si>
  <si>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</si>
  <si>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</si>
  <si>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</si>
  <si>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</si>
  <si>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</si>
  <si>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</si>
  <si>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</si>
  <si>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</si>
  <si>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</si>
  <si>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</si>
  <si>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</si>
  <si>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</si>
  <si>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</si>
  <si>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</si>
  <si>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</si>
  <si>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</si>
  <si>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</si>
  <si>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</si>
  <si>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</si>
  <si>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</si>
  <si>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</si>
  <si>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</si>
  <si>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</si>
  <si>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</si>
  <si>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</si>
  <si>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</si>
  <si>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</si>
  <si>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</si>
  <si>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</si>
  <si>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</si>
  <si>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</si>
  <si>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</si>
  <si>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</si>
  <si>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</si>
  <si>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</si>
  <si>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</si>
  <si>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</si>
  <si>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</si>
  <si>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</si>
  <si>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</si>
  <si>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</si>
  <si>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</si>
  <si>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</si>
  <si>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</si>
  <si>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</si>
  <si>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</si>
  <si>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</si>
  <si>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</si>
  <si>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</si>
  <si>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</si>
  <si>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</si>
  <si>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</si>
  <si>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</si>
  <si>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</si>
  <si>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</si>
  <si>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</si>
  <si>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</si>
  <si>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</si>
  <si>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</si>
  <si>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</si>
  <si>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</si>
  <si>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</si>
  <si>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</si>
  <si>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</si>
  <si>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</si>
  <si>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</si>
  <si>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</si>
  <si>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</si>
  <si>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</si>
  <si>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О.С. Пінська</t>
  </si>
  <si>
    <t>(0432) 52-46-67</t>
  </si>
  <si>
    <t>(0432) 68-10-20</t>
  </si>
  <si>
    <t>pinska@vn.court.gov.ua</t>
  </si>
  <si>
    <t>10 липня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</si>
</sst>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&amp;L4CB40006&amp;C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5076</v>
      </c>
      <c r="F6" s="90">
        <v>2079</v>
      </c>
      <c r="G6" s="90">
        <v>58</v>
      </c>
      <c r="H6" s="90">
        <v>1856</v>
      </c>
      <c r="I6" s="90" t="s">
        <v>172</v>
      </c>
      <c r="J6" s="90">
        <v>3220</v>
      </c>
      <c r="K6" s="91">
        <v>1064</v>
      </c>
      <c r="L6" s="101">
        <f>E6-F6</f>
        <v>2997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21039</v>
      </c>
      <c r="F7" s="90">
        <v>20516</v>
      </c>
      <c r="G7" s="90">
        <v>21</v>
      </c>
      <c r="H7" s="90">
        <v>20451</v>
      </c>
      <c r="I7" s="90">
        <v>18317</v>
      </c>
      <c r="J7" s="90">
        <v>588</v>
      </c>
      <c r="K7" s="91"/>
      <c r="L7" s="101">
        <f>E7-F7</f>
        <v>523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7</v>
      </c>
      <c r="F8" s="90">
        <v>7</v>
      </c>
      <c r="G8" s="90"/>
      <c r="H8" s="90">
        <v>7</v>
      </c>
      <c r="I8" s="90">
        <v>6</v>
      </c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2093</v>
      </c>
      <c r="F9" s="90">
        <v>1808</v>
      </c>
      <c r="G9" s="90">
        <v>6</v>
      </c>
      <c r="H9" s="90">
        <v>1749</v>
      </c>
      <c r="I9" s="90">
        <v>1207</v>
      </c>
      <c r="J9" s="90">
        <v>344</v>
      </c>
      <c r="K9" s="91"/>
      <c r="L9" s="101">
        <f>E9-F9</f>
        <v>285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15</v>
      </c>
      <c r="F10" s="90">
        <v>7</v>
      </c>
      <c r="G10" s="90">
        <v>2</v>
      </c>
      <c r="H10" s="90">
        <v>8</v>
      </c>
      <c r="I10" s="90">
        <v>3</v>
      </c>
      <c r="J10" s="90">
        <v>7</v>
      </c>
      <c r="K10" s="91"/>
      <c r="L10" s="101">
        <f>E10-F10</f>
        <v>8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>
        <v>1</v>
      </c>
      <c r="F11" s="90">
        <v>1</v>
      </c>
      <c r="G11" s="90"/>
      <c r="H11" s="90"/>
      <c r="I11" s="90"/>
      <c r="J11" s="90">
        <v>1</v>
      </c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451</v>
      </c>
      <c r="F12" s="90">
        <v>422</v>
      </c>
      <c r="G12" s="90"/>
      <c r="H12" s="90">
        <v>420</v>
      </c>
      <c r="I12" s="90">
        <v>235</v>
      </c>
      <c r="J12" s="90">
        <v>31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74</v>
      </c>
      <c r="F13" s="90">
        <v>6</v>
      </c>
      <c r="G13" s="90">
        <v>1</v>
      </c>
      <c r="H13" s="90">
        <v>7</v>
      </c>
      <c r="I13" s="90">
        <v>4</v>
      </c>
      <c r="J13" s="90">
        <v>67</v>
      </c>
      <c r="K13" s="91">
        <v>21</v>
      </c>
      <c r="L13" s="101">
        <f>E13-F13</f>
        <v>68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37</v>
      </c>
      <c r="F14" s="90">
        <v>37</v>
      </c>
      <c r="G14" s="90"/>
      <c r="H14" s="90">
        <v>29</v>
      </c>
      <c r="I14" s="90">
        <v>17</v>
      </c>
      <c r="J14" s="90">
        <v>8</v>
      </c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28793</v>
      </c>
      <c r="F15" s="104">
        <f>SUM(F6:F14)</f>
        <v>24883</v>
      </c>
      <c r="G15" s="104">
        <f>SUM(G6:G14)</f>
        <v>88</v>
      </c>
      <c r="H15" s="104">
        <f>SUM(H6:H14)</f>
        <v>24527</v>
      </c>
      <c r="I15" s="104">
        <f>SUM(I6:I14)</f>
        <v>19789</v>
      </c>
      <c r="J15" s="104">
        <f>SUM(J6:J14)</f>
        <v>4266</v>
      </c>
      <c r="K15" s="104">
        <f>SUM(K6:K14)</f>
        <v>1085</v>
      </c>
      <c r="L15" s="101">
        <f>E15-F15</f>
        <v>3910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796</v>
      </c>
      <c r="F16" s="92">
        <v>751</v>
      </c>
      <c r="G16" s="92">
        <v>7</v>
      </c>
      <c r="H16" s="92">
        <v>719</v>
      </c>
      <c r="I16" s="92">
        <v>577</v>
      </c>
      <c r="J16" s="92">
        <v>77</v>
      </c>
      <c r="K16" s="91">
        <v>6</v>
      </c>
      <c r="L16" s="101">
        <f>E16-F16</f>
        <v>45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755</v>
      </c>
      <c r="F17" s="92">
        <v>584</v>
      </c>
      <c r="G17" s="92">
        <v>14</v>
      </c>
      <c r="H17" s="92">
        <v>599</v>
      </c>
      <c r="I17" s="92">
        <v>452</v>
      </c>
      <c r="J17" s="92">
        <v>156</v>
      </c>
      <c r="K17" s="91">
        <v>18</v>
      </c>
      <c r="L17" s="101">
        <f>E17-F17</f>
        <v>171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609</v>
      </c>
      <c r="F19" s="91">
        <v>427</v>
      </c>
      <c r="G19" s="91"/>
      <c r="H19" s="91">
        <v>587</v>
      </c>
      <c r="I19" s="91">
        <v>534</v>
      </c>
      <c r="J19" s="91">
        <v>22</v>
      </c>
      <c r="K19" s="91">
        <v>4</v>
      </c>
      <c r="L19" s="101">
        <f>E19-F19</f>
        <v>182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3</v>
      </c>
      <c r="F20" s="91">
        <v>1</v>
      </c>
      <c r="G20" s="91"/>
      <c r="H20" s="91">
        <v>2</v>
      </c>
      <c r="I20" s="91"/>
      <c r="J20" s="91">
        <v>1</v>
      </c>
      <c r="K20" s="91"/>
      <c r="L20" s="101">
        <f>E20-F20</f>
        <v>2</v>
      </c>
    </row>
    <row r="21" spans="1:12" ht="17.25" customHeight="1">
      <c r="A21" s="171"/>
      <c r="B21" s="163" t="s">
        <v>35</v>
      </c>
      <c r="C21" s="164"/>
      <c r="D21" s="43">
        <v>16</v>
      </c>
      <c r="E21" s="91">
        <v>1</v>
      </c>
      <c r="F21" s="91">
        <v>1</v>
      </c>
      <c r="G21" s="91"/>
      <c r="H21" s="91"/>
      <c r="I21" s="91"/>
      <c r="J21" s="91">
        <v>1</v>
      </c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5</v>
      </c>
      <c r="F22" s="91">
        <v>3</v>
      </c>
      <c r="G22" s="91"/>
      <c r="H22" s="91">
        <v>2</v>
      </c>
      <c r="I22" s="91"/>
      <c r="J22" s="91">
        <v>3</v>
      </c>
      <c r="K22" s="91">
        <v>1</v>
      </c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1592</v>
      </c>
      <c r="F24" s="91">
        <v>1205</v>
      </c>
      <c r="G24" s="91">
        <v>15</v>
      </c>
      <c r="H24" s="91">
        <v>1332</v>
      </c>
      <c r="I24" s="91">
        <v>986</v>
      </c>
      <c r="J24" s="91">
        <v>260</v>
      </c>
      <c r="K24" s="91">
        <v>29</v>
      </c>
      <c r="L24" s="101">
        <f>E24-F24</f>
        <v>387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1229</v>
      </c>
      <c r="F25" s="91">
        <v>1124</v>
      </c>
      <c r="G25" s="91">
        <v>3</v>
      </c>
      <c r="H25" s="91">
        <v>1082</v>
      </c>
      <c r="I25" s="91">
        <v>860</v>
      </c>
      <c r="J25" s="91">
        <v>147</v>
      </c>
      <c r="K25" s="91">
        <v>2</v>
      </c>
      <c r="L25" s="101">
        <f>E25-F25</f>
        <v>105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58</v>
      </c>
      <c r="F26" s="91">
        <v>54</v>
      </c>
      <c r="G26" s="91"/>
      <c r="H26" s="91">
        <v>53</v>
      </c>
      <c r="I26" s="91">
        <v>21</v>
      </c>
      <c r="J26" s="91">
        <v>5</v>
      </c>
      <c r="K26" s="91">
        <v>1</v>
      </c>
      <c r="L26" s="101">
        <f>E26-F26</f>
        <v>4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12351</v>
      </c>
      <c r="F27" s="91">
        <v>10893</v>
      </c>
      <c r="G27" s="91">
        <v>49</v>
      </c>
      <c r="H27" s="91">
        <v>10707</v>
      </c>
      <c r="I27" s="91">
        <v>9347</v>
      </c>
      <c r="J27" s="91">
        <v>1644</v>
      </c>
      <c r="K27" s="91">
        <v>79</v>
      </c>
      <c r="L27" s="101">
        <f>E27-F27</f>
        <v>1458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16061</v>
      </c>
      <c r="F28" s="91">
        <v>9568</v>
      </c>
      <c r="G28" s="91">
        <v>119</v>
      </c>
      <c r="H28" s="91">
        <v>9906</v>
      </c>
      <c r="I28" s="91">
        <v>7953</v>
      </c>
      <c r="J28" s="91">
        <v>6155</v>
      </c>
      <c r="K28" s="91">
        <v>589</v>
      </c>
      <c r="L28" s="101">
        <f>E28-F28</f>
        <v>6493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1730</v>
      </c>
      <c r="F29" s="91">
        <v>1619</v>
      </c>
      <c r="G29" s="91">
        <v>5</v>
      </c>
      <c r="H29" s="91">
        <v>1626</v>
      </c>
      <c r="I29" s="91">
        <v>1474</v>
      </c>
      <c r="J29" s="91">
        <v>104</v>
      </c>
      <c r="K29" s="91">
        <v>4</v>
      </c>
      <c r="L29" s="101">
        <f>E29-F29</f>
        <v>111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1898</v>
      </c>
      <c r="F30" s="91">
        <v>1478</v>
      </c>
      <c r="G30" s="91">
        <v>5</v>
      </c>
      <c r="H30" s="91">
        <v>1464</v>
      </c>
      <c r="I30" s="91">
        <v>1343</v>
      </c>
      <c r="J30" s="91">
        <v>434</v>
      </c>
      <c r="K30" s="91">
        <v>6</v>
      </c>
      <c r="L30" s="101">
        <f>E30-F30</f>
        <v>420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154</v>
      </c>
      <c r="F31" s="91">
        <v>111</v>
      </c>
      <c r="G31" s="91">
        <v>6</v>
      </c>
      <c r="H31" s="91">
        <v>110</v>
      </c>
      <c r="I31" s="91">
        <v>35</v>
      </c>
      <c r="J31" s="91">
        <v>44</v>
      </c>
      <c r="K31" s="91">
        <v>5</v>
      </c>
      <c r="L31" s="101">
        <f>E31-F31</f>
        <v>43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60</v>
      </c>
      <c r="F32" s="91">
        <v>41</v>
      </c>
      <c r="G32" s="91"/>
      <c r="H32" s="91">
        <v>48</v>
      </c>
      <c r="I32" s="91">
        <v>6</v>
      </c>
      <c r="J32" s="91">
        <v>12</v>
      </c>
      <c r="K32" s="91">
        <v>1</v>
      </c>
      <c r="L32" s="101">
        <f>E32-F32</f>
        <v>19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4</v>
      </c>
      <c r="F33" s="91">
        <v>2</v>
      </c>
      <c r="G33" s="91"/>
      <c r="H33" s="91">
        <v>2</v>
      </c>
      <c r="I33" s="91">
        <v>1</v>
      </c>
      <c r="J33" s="91">
        <v>2</v>
      </c>
      <c r="K33" s="91">
        <v>1</v>
      </c>
      <c r="L33" s="101">
        <f>E33-F33</f>
        <v>2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43</v>
      </c>
      <c r="F34" s="91">
        <v>40</v>
      </c>
      <c r="G34" s="91">
        <v>1</v>
      </c>
      <c r="H34" s="91">
        <v>42</v>
      </c>
      <c r="I34" s="91">
        <v>1</v>
      </c>
      <c r="J34" s="91">
        <v>1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174</v>
      </c>
      <c r="F35" s="91">
        <v>118</v>
      </c>
      <c r="G35" s="91">
        <v>5</v>
      </c>
      <c r="H35" s="91">
        <v>128</v>
      </c>
      <c r="I35" s="91">
        <v>35</v>
      </c>
      <c r="J35" s="91">
        <v>46</v>
      </c>
      <c r="K35" s="91"/>
      <c r="L35" s="101">
        <f>E35-F35</f>
        <v>56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1290</v>
      </c>
      <c r="F36" s="91">
        <v>1098</v>
      </c>
      <c r="G36" s="91">
        <v>4</v>
      </c>
      <c r="H36" s="91">
        <v>1063</v>
      </c>
      <c r="I36" s="91">
        <v>674</v>
      </c>
      <c r="J36" s="91">
        <v>227</v>
      </c>
      <c r="K36" s="91">
        <v>9</v>
      </c>
      <c r="L36" s="101">
        <f>E36-F36</f>
        <v>192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8</v>
      </c>
      <c r="F37" s="91">
        <v>6</v>
      </c>
      <c r="G37" s="91"/>
      <c r="H37" s="91">
        <v>5</v>
      </c>
      <c r="I37" s="91">
        <v>2</v>
      </c>
      <c r="J37" s="91">
        <v>3</v>
      </c>
      <c r="K37" s="91"/>
      <c r="L37" s="101">
        <f>E37-F37</f>
        <v>2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49</v>
      </c>
      <c r="F38" s="91">
        <v>42</v>
      </c>
      <c r="G38" s="91"/>
      <c r="H38" s="91">
        <v>38</v>
      </c>
      <c r="I38" s="91">
        <v>28</v>
      </c>
      <c r="J38" s="91">
        <v>11</v>
      </c>
      <c r="K38" s="91"/>
      <c r="L38" s="101">
        <f>E38-F38</f>
        <v>7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24288</v>
      </c>
      <c r="F40" s="91">
        <v>16423</v>
      </c>
      <c r="G40" s="91">
        <v>156</v>
      </c>
      <c r="H40" s="91">
        <v>15453</v>
      </c>
      <c r="I40" s="91">
        <v>10959</v>
      </c>
      <c r="J40" s="91">
        <v>8835</v>
      </c>
      <c r="K40" s="91">
        <v>697</v>
      </c>
      <c r="L40" s="101">
        <f>E40-F40</f>
        <v>7865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16358</v>
      </c>
      <c r="F41" s="91">
        <v>14948</v>
      </c>
      <c r="G41" s="91">
        <v>2</v>
      </c>
      <c r="H41" s="91">
        <v>14015</v>
      </c>
      <c r="I41" s="91" t="s">
        <v>172</v>
      </c>
      <c r="J41" s="91">
        <v>2343</v>
      </c>
      <c r="K41" s="91">
        <v>7</v>
      </c>
      <c r="L41" s="101">
        <f>E41-F41</f>
        <v>1410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247</v>
      </c>
      <c r="F42" s="91">
        <v>211</v>
      </c>
      <c r="G42" s="91"/>
      <c r="H42" s="91">
        <v>183</v>
      </c>
      <c r="I42" s="91" t="s">
        <v>172</v>
      </c>
      <c r="J42" s="91">
        <v>64</v>
      </c>
      <c r="K42" s="91"/>
      <c r="L42" s="101">
        <f>E42-F42</f>
        <v>36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194</v>
      </c>
      <c r="F43" s="91">
        <v>163</v>
      </c>
      <c r="G43" s="91"/>
      <c r="H43" s="91">
        <v>168</v>
      </c>
      <c r="I43" s="91">
        <v>106</v>
      </c>
      <c r="J43" s="91">
        <v>26</v>
      </c>
      <c r="K43" s="91">
        <v>1</v>
      </c>
      <c r="L43" s="101">
        <f>E43-F43</f>
        <v>31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32</v>
      </c>
      <c r="F44" s="91">
        <v>31</v>
      </c>
      <c r="G44" s="91"/>
      <c r="H44" s="91">
        <v>29</v>
      </c>
      <c r="I44" s="91">
        <v>18</v>
      </c>
      <c r="J44" s="91">
        <v>3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16584</v>
      </c>
      <c r="F45" s="91">
        <f aca="true" t="shared" si="0" ref="F45:K45">F41+F43+F44</f>
        <v>15142</v>
      </c>
      <c r="G45" s="91">
        <f t="shared" si="0"/>
        <v>2</v>
      </c>
      <c r="H45" s="91">
        <f t="shared" si="0"/>
        <v>14212</v>
      </c>
      <c r="I45" s="91">
        <f>I43+I44</f>
        <v>124</v>
      </c>
      <c r="J45" s="91">
        <f t="shared" si="0"/>
        <v>2372</v>
      </c>
      <c r="K45" s="91">
        <f t="shared" si="0"/>
        <v>8</v>
      </c>
      <c r="L45" s="101">
        <f>E45-F45</f>
        <v>1442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71257</v>
      </c>
      <c r="F46" s="91">
        <f aca="true" t="shared" si="1" ref="F46:K46">F15+F24+F40+F45</f>
        <v>57653</v>
      </c>
      <c r="G46" s="91">
        <f t="shared" si="1"/>
        <v>261</v>
      </c>
      <c r="H46" s="91">
        <f t="shared" si="1"/>
        <v>55524</v>
      </c>
      <c r="I46" s="91">
        <f t="shared" si="1"/>
        <v>31858</v>
      </c>
      <c r="J46" s="91">
        <f t="shared" si="1"/>
        <v>15733</v>
      </c>
      <c r="K46" s="91">
        <f t="shared" si="1"/>
        <v>1819</v>
      </c>
      <c r="L46" s="101">
        <f>E46-F46</f>
        <v>13604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&amp;L4CB40006&amp;CФорма № Зведений- 1 мзс, Підрозділ: ТУ ДСА України в Вiнницькій областi,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240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219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3045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46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158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658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701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385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212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277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324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1707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84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454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1311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87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5281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618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395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334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198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112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4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60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13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12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6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5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3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1991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564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27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537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462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286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113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6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>
        <v>2</v>
      </c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>
        <v>1</v>
      </c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>
        <v>1</v>
      </c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>
        <v>2</v>
      </c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&amp;L4CB40006&amp;CФорма № Зведений- 1 мзс, Підрозділ: ТУ ДСА України в Вiнницькій областi,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1863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1355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257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6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416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23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36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13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20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14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>
        <v>3</v>
      </c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>
        <v>138312</v>
      </c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8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1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340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6792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564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539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>
        <v>2</v>
      </c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204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7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190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171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1555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37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193125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9067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>
        <v>1</v>
      </c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2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246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95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2280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17909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6379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286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975574119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113712157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>
        <v>5</v>
      </c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400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58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3843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503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176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99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23341</v>
      </c>
      <c r="F55" s="96">
        <v>913</v>
      </c>
      <c r="G55" s="96">
        <v>207</v>
      </c>
      <c r="H55" s="96">
        <v>54</v>
      </c>
      <c r="I55" s="96">
        <v>12</v>
      </c>
    </row>
    <row r="56" spans="1:9" ht="13.5" customHeight="1">
      <c r="A56" s="286" t="s">
        <v>31</v>
      </c>
      <c r="B56" s="286"/>
      <c r="C56" s="286"/>
      <c r="D56" s="286"/>
      <c r="E56" s="96">
        <v>1242</v>
      </c>
      <c r="F56" s="96">
        <v>75</v>
      </c>
      <c r="G56" s="96">
        <v>12</v>
      </c>
      <c r="H56" s="96">
        <v>2</v>
      </c>
      <c r="I56" s="96">
        <v>1</v>
      </c>
    </row>
    <row r="57" spans="1:9" ht="13.5" customHeight="1">
      <c r="A57" s="286" t="s">
        <v>107</v>
      </c>
      <c r="B57" s="286"/>
      <c r="C57" s="286"/>
      <c r="D57" s="286"/>
      <c r="E57" s="96">
        <v>11071</v>
      </c>
      <c r="F57" s="96">
        <v>3964</v>
      </c>
      <c r="G57" s="96">
        <v>355</v>
      </c>
      <c r="H57" s="96">
        <v>53</v>
      </c>
      <c r="I57" s="96">
        <v>10</v>
      </c>
    </row>
    <row r="58" spans="1:9" ht="13.5" customHeight="1">
      <c r="A58" s="191" t="s">
        <v>111</v>
      </c>
      <c r="B58" s="191"/>
      <c r="C58" s="191"/>
      <c r="D58" s="191"/>
      <c r="E58" s="96">
        <v>14033</v>
      </c>
      <c r="F58" s="96">
        <v>167</v>
      </c>
      <c r="G58" s="96">
        <v>6</v>
      </c>
      <c r="H58" s="96">
        <v>5</v>
      </c>
      <c r="I58" s="96">
        <v>1</v>
      </c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17917</v>
      </c>
      <c r="G62" s="114">
        <v>143280692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6637</v>
      </c>
      <c r="G63" s="113">
        <v>97817079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12128</v>
      </c>
      <c r="G64" s="113">
        <v>22267141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6559</v>
      </c>
      <c r="G65" s="112">
        <v>3619277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&amp;L4CB40006&amp;CФорма № Зведений- 1 мзс, Підрозділ: ТУ ДСА України в Вiнницькій областi,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11.561685628932816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25.433661509610875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11.153846153846153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7.88907753254103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0.3372681281618887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96.30721731739892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560.8484848484849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719.7676767676768</v>
      </c>
    </row>
    <row r="11" spans="1:4" ht="16.5" customHeight="1">
      <c r="A11" s="202" t="s">
        <v>63</v>
      </c>
      <c r="B11" s="204"/>
      <c r="C11" s="14">
        <v>9</v>
      </c>
      <c r="D11" s="94">
        <v>40.3793103448276</v>
      </c>
    </row>
    <row r="12" spans="1:4" ht="16.5" customHeight="1">
      <c r="A12" s="311" t="s">
        <v>106</v>
      </c>
      <c r="B12" s="311"/>
      <c r="C12" s="14">
        <v>10</v>
      </c>
      <c r="D12" s="94">
        <v>20.7241379310345</v>
      </c>
    </row>
    <row r="13" spans="1:4" ht="16.5" customHeight="1">
      <c r="A13" s="311" t="s">
        <v>31</v>
      </c>
      <c r="B13" s="311"/>
      <c r="C13" s="14">
        <v>11</v>
      </c>
      <c r="D13" s="94">
        <v>52.3448275862069</v>
      </c>
    </row>
    <row r="14" spans="1:4" ht="16.5" customHeight="1">
      <c r="A14" s="311" t="s">
        <v>107</v>
      </c>
      <c r="B14" s="311"/>
      <c r="C14" s="14">
        <v>12</v>
      </c>
      <c r="D14" s="94">
        <v>81.0344827586207</v>
      </c>
    </row>
    <row r="15" spans="1:4" ht="16.5" customHeight="1">
      <c r="A15" s="311" t="s">
        <v>111</v>
      </c>
      <c r="B15" s="311"/>
      <c r="C15" s="14">
        <v>13</v>
      </c>
      <c r="D15" s="94">
        <v>18.551724137931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&amp;L4CB40006&amp;CФорма № Зведений- 1 мзс, Підрозділ: ТУ ДСА України в Вiнницькій областi,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2018-03-28T07:45:37Z</cp:lastPrinted>
  <dcterms:created xsi:type="dcterms:W3CDTF">2004-04-20T14:33:35Z</dcterms:created>
  <dcterms:modified xsi:type="dcterms:W3CDTF">2019-08-21T09:43:33Z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4CB40006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